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<sst xmlns="http://schemas.openxmlformats.org/spreadsheetml/2006/main" count="137" uniqueCount="94">
  <si>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</si>
  <si>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</si>
  <si>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</si>
  <si>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</si>
  <si>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</si>
  <si>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</si>
  <si>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</si>
  <si>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</si>
  <si>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</si>
  <si>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</si>
  <si>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</si>
  <si>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</si>
  <si>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</si>
  <si>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</si>
  <si>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</si>
  <si>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</si>
  <si>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</si>
  <si>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</si>
  <si>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</si>
  <si>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</si>
  <si>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</si>
  <si>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</si>
  <si>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</si>
  <si>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</si>
  <si>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</si>
  <si>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</si>
  <si>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</si>
  <si>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</si>
  <si>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</si>
  <si>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</si>
  <si>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</si>
  <si>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</si>
  <si>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</si>
  <si>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</si>
  <si>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</si>
  <si>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</si>
  <si>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</si>
  <si>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</si>
  <si>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</si>
  <si>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</si>
  <si>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</si>
  <si>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870000О.99.0.АЭ25АА80000</t>
  </si>
  <si>
    <t>870000О.99.0.АЭ25АА79000</t>
  </si>
  <si>
    <t>870000О.99.0.АЭ25АА78000</t>
  </si>
  <si>
    <t>870000О.99.0.АЭ25АА77000</t>
  </si>
  <si>
    <t>870000О.99.0.АЭ25АА76000</t>
  </si>
  <si>
    <t>880000О.99.0.АЭ26АА10000</t>
  </si>
  <si>
    <t>880000О.99.0.АЭ26АА19000</t>
  </si>
  <si>
    <t>880000О.99.0.АЭ26АА28000</t>
  </si>
  <si>
    <t>880000О.99.0.АЭ26АА55000</t>
  </si>
  <si>
    <t>880000О.99.0.АЭ26АА64000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</si>
  <si>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</si>
  <si>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"Комплексный центр социального обслуживания населения"Бельского района</t>
  </si>
  <si>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</si>
  <si>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</si>
  <si>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870000О.99.0.АЭ20АА01000</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</si>
  <si>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</si>
  <si>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</si>
  <si>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12 (Предоставление социального обслуживания в полустационарной форме (условия оказание - очное)  предоставление срочных социальных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</si>
  <si>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</si>
  <si>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</si>
  <si>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</si>
  <si>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</si>
  <si>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</si>
  <si>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</si>
  <si>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</si>
  <si>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</si>
  <si>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</si>
  <si>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14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</si>
  <si>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19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социально-правовых услуг)</t>
    </r>
  </si>
  <si>
    <r>
      <t xml:space="preserve">Государственная услуга 20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</si>
  <si>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880000О.99.0.АЭ22АА37000</t>
  </si>
  <si>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</si>
  <si>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Государственная услуга 6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</si>
  <si>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</si>
  <si>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Государственная услуга 15 (Предоставление социального обслуживания в форме на дому (условия оказание - очное) предоставление социально-бытовых услуг)</t>
  </si>
  <si>
    <t>Государственная услуга 16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</si>
  <si>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17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</si>
  <si>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t>880000О.99.0.АЭ26АА37000</t>
  </si>
  <si>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</si>
  <si>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t>22879000Р69100410001002</t>
  </si>
  <si>
    <t>22889000Р69100310002002</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</si>
  <si>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</si>
  <si>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22889000Р69101010001002</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</si>
  <si>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</si>
  <si>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.09.2022</t>
    </r>
  </si>
  <si>
    <t>______________Л.Ю.Хрисанхова
 "14"  октября  2022 г.</t>
  </si>
  <si>
    <t>Заместитель Министра социальной защиты населения Тверской области
_______________И.Ю.Петрова
"21" октября  2022  г.</t>
  </si>
  <si>
    <t xml:space="preserve">Увеличилось  количество получателей данных  видов услуг </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</si>
  <si>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социально-бытовых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</si>
  <si>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социально-медицинских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</si>
  <si>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социально-психологических услуг</t>
  </si>
  <si>
    <t>Сокращение численности получателей в связи с переходом на персонифированный учет</t>
  </si>
  <si>
    <t xml:space="preserve">По итогу года  численный показатель будет достигнут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</si>
</sst>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6">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1"/>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49">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5" fillId="32" borderId="10" xfId="0" applyFont="1" applyFill="1" applyBorder="1" applyAlignment="1">
      <alignment horizontal="center" vertical="center" wrapText="1"/>
    </xf>
    <xf numFmtId="0" fontId="53" fillId="0" borderId="0" xfId="0" applyFont="1" applyFill="1" applyAlignment="1">
      <alignment/>
    </xf>
    <xf numFmtId="0" fontId="53" fillId="0" borderId="0" xfId="0" applyFont="1" applyFill="1" applyAlignment="1">
      <alignment wrapText="1"/>
    </xf>
    <xf numFmtId="2" fontId="53" fillId="0" borderId="0" xfId="0" applyNumberFormat="1" applyFont="1" applyFill="1" applyAlignment="1">
      <alignment/>
    </xf>
    <xf numFmtId="0" fontId="53"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4" fontId="53" fillId="0" borderId="0" xfId="0" applyNumberFormat="1" applyFont="1" applyFill="1" applyAlignment="1">
      <alignment/>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53" fillId="0" borderId="10" xfId="0" applyNumberFormat="1"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horizontal="right"/>
    </xf>
    <xf numFmtId="0" fontId="53" fillId="0" borderId="0" xfId="0" applyFont="1" applyFill="1" applyAlignment="1">
      <alignment horizontal="center" vertical="center"/>
    </xf>
    <xf numFmtId="0" fontId="8" fillId="0" borderId="10" xfId="0" applyFont="1" applyFill="1" applyBorder="1" applyAlignment="1">
      <alignment horizontal="center" vertical="center" wrapText="1"/>
    </xf>
    <xf numFmtId="49" fontId="54" fillId="0" borderId="12"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2" fillId="0" borderId="0" xfId="0" applyFont="1" applyFill="1" applyAlignment="1">
      <alignment horizontal="center" vertical="center"/>
    </xf>
    <xf numFmtId="0" fontId="6" fillId="0" borderId="14" xfId="0" applyFont="1" applyFill="1" applyBorder="1" applyAlignment="1">
      <alignment horizontal="left" vertical="top"/>
    </xf>
    <xf numFmtId="0" fontId="2" fillId="0" borderId="10"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32" borderId="0" xfId="0" applyFont="1" applyFill="1" applyAlignment="1">
      <alignment horizontal="left" vertical="top" wrapText="1"/>
    </xf>
    <xf numFmtId="0" fontId="2" fillId="0" borderId="0" xfId="0" applyFont="1" applyFill="1" applyBorder="1" applyAlignment="1">
      <alignment horizontal="center" vertical="center"/>
    </xf>
    <xf numFmtId="2"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2105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3444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21055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
  <sheetViews>
    <sheetView tabSelected="1" view="pageBreakPreview" zoomScale="73" zoomScaleNormal="60" zoomScaleSheetLayoutView="73" workbookViewId="0" topLeftCell="C1">
      <selection activeCell="J7" sqref="J7"/>
    </sheetView>
  </sheetViews>
  <sheetFormatPr defaultColWidth="9.140625" defaultRowHeight="15"/>
  <cols>
    <col min="1" max="1" width="7.8515625" style="15" customWidth="1"/>
    <col min="2" max="2" width="37.7109375" style="15" customWidth="1"/>
    <col min="3" max="3" width="42.8515625" style="15" customWidth="1"/>
    <col min="4" max="4" width="48.7109375" style="15" customWidth="1"/>
    <col min="5" max="7" width="37.7109375" style="15" customWidth="1"/>
    <col min="8" max="8" width="26.28125" style="17" customWidth="1"/>
    <col min="9" max="9" width="33.140625" style="15" customWidth="1"/>
    <col min="10" max="10" width="23.140625" style="15" customWidth="1"/>
    <col min="11" max="11" width="28.00390625" style="15" customWidth="1"/>
    <col min="12" max="12" width="26.28125" style="15" customWidth="1"/>
    <col min="13" max="16384" width="9.140625" style="15" customWidth="1"/>
  </cols>
  <sheetData>
    <row r="1" spans="2:7" ht="12.75">
      <c r="B1" s="27" t="s">
        <v>16</v>
      </c>
      <c r="C1" s="16"/>
      <c r="F1" s="27" t="s">
        <v>26</v>
      </c>
      <c r="G1" s="28"/>
    </row>
    <row r="2" spans="2:7" ht="30" customHeight="1">
      <c r="B2" s="1" t="s">
        <v>17</v>
      </c>
      <c r="C2" s="18"/>
      <c r="F2" s="44" t="s">
        <v>87</v>
      </c>
      <c r="G2" s="28"/>
    </row>
    <row r="3" spans="2:7" ht="25.5">
      <c r="B3" s="2" t="s">
        <v>52</v>
      </c>
      <c r="C3" s="18"/>
      <c r="F3" s="44"/>
      <c r="G3" s="28"/>
    </row>
    <row r="4" spans="2:7" ht="68.25" customHeight="1">
      <c r="B4" s="2" t="s">
        <v>86</v>
      </c>
      <c r="C4" s="18"/>
      <c r="F4" s="44"/>
      <c r="G4" s="28"/>
    </row>
    <row r="5" spans="1:7" ht="12.75">
      <c r="A5" s="36" t="s">
        <v>4</v>
      </c>
      <c r="B5" s="36"/>
      <c r="C5" s="36"/>
      <c r="D5" s="36"/>
      <c r="E5" s="36"/>
      <c r="F5" s="36"/>
      <c r="G5" s="36"/>
    </row>
    <row r="6" spans="1:7" ht="12.75">
      <c r="A6" s="45" t="s">
        <v>18</v>
      </c>
      <c r="B6" s="45"/>
      <c r="C6" s="45"/>
      <c r="D6" s="45"/>
      <c r="E6" s="45"/>
      <c r="F6" s="45"/>
      <c r="G6" s="45"/>
    </row>
    <row r="7" spans="1:7" ht="12.75">
      <c r="A7" s="39" t="str">
        <f>B3</f>
        <v>"Комплексный центр социального обслуживания населения"Бельского района</v>
      </c>
      <c r="B7" s="40"/>
      <c r="C7" s="40"/>
      <c r="D7" s="40"/>
      <c r="E7" s="40"/>
      <c r="F7" s="40"/>
      <c r="G7" s="40"/>
    </row>
    <row r="8" spans="1:7" ht="12.75">
      <c r="A8" s="36" t="s">
        <v>2</v>
      </c>
      <c r="B8" s="36"/>
      <c r="C8" s="36"/>
      <c r="D8" s="36"/>
      <c r="E8" s="36"/>
      <c r="F8" s="36"/>
      <c r="G8" s="36"/>
    </row>
    <row r="9" spans="1:7" ht="12.75">
      <c r="A9" s="36"/>
      <c r="B9" s="36"/>
      <c r="C9" s="36"/>
      <c r="D9" s="36"/>
      <c r="E9" s="36"/>
      <c r="F9" s="36"/>
      <c r="G9" s="36"/>
    </row>
    <row r="10" spans="1:8" ht="12.75">
      <c r="A10" s="36" t="s">
        <v>85</v>
      </c>
      <c r="B10" s="36"/>
      <c r="C10" s="36"/>
      <c r="D10" s="36"/>
      <c r="E10" s="36"/>
      <c r="F10" s="36"/>
      <c r="G10" s="36"/>
      <c r="H10" s="15"/>
    </row>
    <row r="11" spans="1:7" ht="12.75">
      <c r="A11" s="36"/>
      <c r="B11" s="36"/>
      <c r="C11" s="36"/>
      <c r="D11" s="36"/>
      <c r="E11" s="36"/>
      <c r="F11" s="36"/>
      <c r="G11" s="36"/>
    </row>
    <row r="12" spans="1:7" ht="11.25" customHeight="1">
      <c r="A12" s="36"/>
      <c r="B12" s="36"/>
      <c r="C12" s="36"/>
      <c r="D12" s="36"/>
      <c r="E12" s="36"/>
      <c r="F12" s="36"/>
      <c r="G12" s="36"/>
    </row>
    <row r="13" spans="1:7" ht="12.75">
      <c r="A13" s="36" t="s">
        <v>5</v>
      </c>
      <c r="B13" s="36"/>
      <c r="C13" s="36"/>
      <c r="D13" s="36"/>
      <c r="E13" s="36"/>
      <c r="F13" s="36"/>
      <c r="G13" s="36"/>
    </row>
    <row r="14" spans="1:7" ht="12.75">
      <c r="A14" s="36" t="s">
        <v>1</v>
      </c>
      <c r="B14" s="36"/>
      <c r="C14" s="36"/>
      <c r="D14" s="36"/>
      <c r="E14" s="36"/>
      <c r="F14" s="36"/>
      <c r="G14" s="36"/>
    </row>
    <row r="15" spans="2:6" ht="12.75">
      <c r="B15" s="37"/>
      <c r="C15" s="37"/>
      <c r="D15" s="37"/>
      <c r="E15" s="37"/>
      <c r="F15" s="19"/>
    </row>
    <row r="16" spans="1:7" ht="160.5" customHeight="1">
      <c r="A16" s="3" t="s">
        <v>0</v>
      </c>
      <c r="B16" s="3" t="s">
        <v>13</v>
      </c>
      <c r="C16" s="3" t="s">
        <v>56</v>
      </c>
      <c r="D16" s="3" t="s">
        <v>14</v>
      </c>
      <c r="E16" s="3" t="s">
        <v>15</v>
      </c>
      <c r="F16" s="3" t="s">
        <v>11</v>
      </c>
      <c r="G16" s="4" t="s">
        <v>3</v>
      </c>
    </row>
    <row r="17" spans="1:8" ht="24.75" customHeight="1">
      <c r="A17" s="3">
        <v>1</v>
      </c>
      <c r="B17" s="3">
        <v>2</v>
      </c>
      <c r="C17" s="3">
        <v>3</v>
      </c>
      <c r="D17" s="3">
        <v>4</v>
      </c>
      <c r="E17" s="3">
        <v>5</v>
      </c>
      <c r="F17" s="3" t="s">
        <v>12</v>
      </c>
      <c r="G17" s="3">
        <v>7</v>
      </c>
      <c r="H17" s="20"/>
    </row>
    <row r="18" spans="1:7" ht="24" customHeight="1">
      <c r="A18" s="5"/>
      <c r="B18" s="5">
        <v>23463000</v>
      </c>
      <c r="C18" s="5">
        <v>2944739.5</v>
      </c>
      <c r="D18" s="5">
        <v>0</v>
      </c>
      <c r="E18" s="5">
        <v>22198225.099999998</v>
      </c>
      <c r="F18" s="5">
        <f>E18/(B18+C18+D18)</f>
        <v>0.8405954284727778</v>
      </c>
      <c r="G18" s="5"/>
    </row>
    <row r="19" spans="1:7" ht="12.75">
      <c r="A19" s="6"/>
      <c r="B19" s="6"/>
      <c r="C19" s="6"/>
      <c r="D19" s="6"/>
      <c r="E19" s="6"/>
      <c r="F19" s="6"/>
      <c r="G19" s="6"/>
    </row>
    <row r="20" spans="1:7" ht="12.75">
      <c r="A20" s="36" t="s">
        <v>6</v>
      </c>
      <c r="B20" s="36"/>
      <c r="C20" s="36"/>
      <c r="D20" s="36"/>
      <c r="E20" s="36"/>
      <c r="F20" s="36"/>
      <c r="G20" s="36"/>
    </row>
    <row r="21" spans="1:7" ht="12.75">
      <c r="A21" s="36" t="s">
        <v>7</v>
      </c>
      <c r="B21" s="36"/>
      <c r="C21" s="36"/>
      <c r="D21" s="36"/>
      <c r="E21" s="36"/>
      <c r="F21" s="36"/>
      <c r="G21" s="36"/>
    </row>
    <row r="22" spans="6:11" ht="14.25" customHeight="1">
      <c r="F22" s="21"/>
      <c r="G22" s="19"/>
      <c r="H22" s="22"/>
      <c r="I22" s="19"/>
      <c r="J22" s="19"/>
      <c r="K22" s="19"/>
    </row>
    <row r="23" spans="1:12" ht="114.75" customHeight="1">
      <c r="A23" s="38" t="s">
        <v>0</v>
      </c>
      <c r="B23" s="34" t="s">
        <v>28</v>
      </c>
      <c r="C23" s="34" t="s">
        <v>29</v>
      </c>
      <c r="D23" s="34" t="s">
        <v>30</v>
      </c>
      <c r="E23" s="34" t="s">
        <v>31</v>
      </c>
      <c r="F23" s="34" t="s">
        <v>8</v>
      </c>
      <c r="G23" s="34" t="s">
        <v>9</v>
      </c>
      <c r="H23" s="34" t="s">
        <v>51</v>
      </c>
      <c r="I23" s="34" t="s">
        <v>32</v>
      </c>
      <c r="J23" s="34" t="s">
        <v>19</v>
      </c>
      <c r="K23" s="34" t="s">
        <v>33</v>
      </c>
      <c r="L23" s="34" t="s">
        <v>10</v>
      </c>
    </row>
    <row r="24" spans="1:12" ht="97.5" customHeight="1">
      <c r="A24" s="38"/>
      <c r="B24" s="35"/>
      <c r="C24" s="35"/>
      <c r="D24" s="35"/>
      <c r="E24" s="35"/>
      <c r="F24" s="35"/>
      <c r="G24" s="35"/>
      <c r="H24" s="35"/>
      <c r="I24" s="35"/>
      <c r="J24" s="35"/>
      <c r="K24" s="35"/>
      <c r="L24" s="35"/>
    </row>
    <row r="25" spans="1:12" ht="12.75">
      <c r="A25" s="3">
        <v>1</v>
      </c>
      <c r="B25" s="3">
        <v>2</v>
      </c>
      <c r="C25" s="3">
        <v>3</v>
      </c>
      <c r="D25" s="3">
        <v>4</v>
      </c>
      <c r="E25" s="3">
        <v>5</v>
      </c>
      <c r="F25" s="3">
        <v>6</v>
      </c>
      <c r="G25" s="3">
        <v>7</v>
      </c>
      <c r="H25" s="7">
        <v>8</v>
      </c>
      <c r="I25" s="3">
        <v>9</v>
      </c>
      <c r="J25" s="3">
        <v>10</v>
      </c>
      <c r="K25" s="3">
        <v>11</v>
      </c>
      <c r="L25" s="3">
        <v>12</v>
      </c>
    </row>
    <row r="26" spans="1:12" ht="210">
      <c r="A26" s="3">
        <v>1</v>
      </c>
      <c r="B26" s="8" t="s">
        <v>55</v>
      </c>
      <c r="C26" s="24" t="s">
        <v>57</v>
      </c>
      <c r="D26" s="25" t="s">
        <v>20</v>
      </c>
      <c r="E26" s="25" t="s">
        <v>34</v>
      </c>
      <c r="F26" s="24">
        <v>27</v>
      </c>
      <c r="G26" s="24">
        <v>24</v>
      </c>
      <c r="H26" s="7">
        <f>ROUND(G26/F26,2)</f>
        <v>0.89</v>
      </c>
      <c r="I26" s="5">
        <v>5720858.280000001</v>
      </c>
      <c r="J26" s="10">
        <f>I26/SUM($I$26:$I$48)</f>
        <v>0.19554732623226453</v>
      </c>
      <c r="K26" s="41">
        <f>SUM(H26*J26,H27*J27,H28*J28,H29*J29,H30*J30,H31*J31,H32*J32,H33*J33,H34*J34,H35*J35,H36*J36,H37*J37,H39*J39,H40*J40,H41*J41,H42*J42,H43*J43,H44*J44,H45*J45,H46*J46,H47*J47,H48*J48)</f>
        <v>0.981441909507079</v>
      </c>
      <c r="L26" s="14"/>
    </row>
    <row r="27" spans="1:12" ht="63.75">
      <c r="A27" s="3">
        <v>2</v>
      </c>
      <c r="B27" s="8" t="s">
        <v>35</v>
      </c>
      <c r="C27" s="9" t="s">
        <v>60</v>
      </c>
      <c r="D27" s="5" t="s">
        <v>20</v>
      </c>
      <c r="E27" s="5" t="s">
        <v>34</v>
      </c>
      <c r="F27" s="24">
        <v>97</v>
      </c>
      <c r="G27" s="9">
        <v>105</v>
      </c>
      <c r="H27" s="7">
        <f aca="true" t="shared" si="0" ref="H27:H48">ROUND(G27/F27,2)</f>
        <v>1.08</v>
      </c>
      <c r="I27" s="5">
        <v>5473390.87</v>
      </c>
      <c r="J27" s="10">
        <f aca="true" t="shared" si="1" ref="J27:J48">I27/SUM($I$26:$I$48)</f>
        <v>0.18708852722228034</v>
      </c>
      <c r="K27" s="42"/>
      <c r="L27" s="46" t="s">
        <v>88</v>
      </c>
    </row>
    <row r="28" spans="1:12" ht="63.75">
      <c r="A28" s="3">
        <v>3</v>
      </c>
      <c r="B28" s="8" t="s">
        <v>36</v>
      </c>
      <c r="C28" s="9" t="s">
        <v>61</v>
      </c>
      <c r="D28" s="5" t="s">
        <v>20</v>
      </c>
      <c r="E28" s="5" t="s">
        <v>34</v>
      </c>
      <c r="F28" s="24">
        <v>97</v>
      </c>
      <c r="G28" s="9">
        <v>105</v>
      </c>
      <c r="H28" s="7">
        <f t="shared" si="0"/>
        <v>1.08</v>
      </c>
      <c r="I28" s="5">
        <v>4396839.279999999</v>
      </c>
      <c r="J28" s="10">
        <f t="shared" si="1"/>
        <v>0.15029041500342755</v>
      </c>
      <c r="K28" s="42"/>
      <c r="L28" s="46" t="s">
        <v>88</v>
      </c>
    </row>
    <row r="29" spans="1:12" ht="63.75">
      <c r="A29" s="3">
        <v>4</v>
      </c>
      <c r="B29" s="8" t="s">
        <v>37</v>
      </c>
      <c r="C29" s="9" t="s">
        <v>62</v>
      </c>
      <c r="D29" s="5" t="s">
        <v>20</v>
      </c>
      <c r="E29" s="5" t="s">
        <v>34</v>
      </c>
      <c r="F29" s="24">
        <v>44</v>
      </c>
      <c r="G29" s="9">
        <v>97</v>
      </c>
      <c r="H29" s="7">
        <f t="shared" si="0"/>
        <v>2.2</v>
      </c>
      <c r="I29" s="5">
        <v>422273.72000000003</v>
      </c>
      <c r="J29" s="10">
        <f t="shared" si="1"/>
        <v>0.014433935057057892</v>
      </c>
      <c r="K29" s="42"/>
      <c r="L29" s="46" t="s">
        <v>88</v>
      </c>
    </row>
    <row r="30" spans="1:12" ht="90">
      <c r="A30" s="30">
        <v>5</v>
      </c>
      <c r="B30" s="31" t="s">
        <v>71</v>
      </c>
      <c r="C30" s="24" t="s">
        <v>72</v>
      </c>
      <c r="D30" s="25" t="s">
        <v>20</v>
      </c>
      <c r="E30" s="25" t="s">
        <v>34</v>
      </c>
      <c r="F30" s="32">
        <v>44</v>
      </c>
      <c r="G30" s="24">
        <v>0</v>
      </c>
      <c r="H30" s="7">
        <f t="shared" si="0"/>
        <v>0</v>
      </c>
      <c r="I30" s="25">
        <v>199117.15999999997</v>
      </c>
      <c r="J30" s="10">
        <f t="shared" si="1"/>
        <v>0.00680611655441358</v>
      </c>
      <c r="K30" s="42"/>
      <c r="L30" s="9" t="s">
        <v>93</v>
      </c>
    </row>
    <row r="31" spans="1:12" ht="63.75">
      <c r="A31" s="3">
        <v>6</v>
      </c>
      <c r="B31" s="8" t="s">
        <v>38</v>
      </c>
      <c r="C31" s="9" t="s">
        <v>73</v>
      </c>
      <c r="D31" s="5" t="s">
        <v>20</v>
      </c>
      <c r="E31" s="5" t="s">
        <v>34</v>
      </c>
      <c r="F31" s="24">
        <v>3</v>
      </c>
      <c r="G31" s="24">
        <v>3</v>
      </c>
      <c r="H31" s="7">
        <f t="shared" si="0"/>
        <v>1</v>
      </c>
      <c r="I31" s="5">
        <v>32396.370000000003</v>
      </c>
      <c r="J31" s="10">
        <f t="shared" si="1"/>
        <v>0.0011073554391791622</v>
      </c>
      <c r="K31" s="42"/>
      <c r="L31" s="46" t="s">
        <v>88</v>
      </c>
    </row>
    <row r="32" spans="1:12" ht="89.25">
      <c r="A32" s="30">
        <v>7</v>
      </c>
      <c r="B32" s="8" t="s">
        <v>39</v>
      </c>
      <c r="C32" s="9" t="s">
        <v>74</v>
      </c>
      <c r="D32" s="5" t="s">
        <v>20</v>
      </c>
      <c r="E32" s="5" t="s">
        <v>34</v>
      </c>
      <c r="F32" s="24">
        <v>3</v>
      </c>
      <c r="G32" s="24">
        <v>3</v>
      </c>
      <c r="H32" s="7">
        <f t="shared" si="0"/>
        <v>1</v>
      </c>
      <c r="I32" s="5">
        <v>32396.370000000003</v>
      </c>
      <c r="J32" s="10">
        <f t="shared" si="1"/>
        <v>0.0011073554391791622</v>
      </c>
      <c r="K32" s="42"/>
      <c r="L32" s="24"/>
    </row>
    <row r="33" spans="1:12" ht="63.75">
      <c r="A33" s="3">
        <v>8</v>
      </c>
      <c r="B33" s="8" t="s">
        <v>40</v>
      </c>
      <c r="C33" s="9" t="s">
        <v>63</v>
      </c>
      <c r="D33" s="5" t="s">
        <v>20</v>
      </c>
      <c r="E33" s="5" t="s">
        <v>34</v>
      </c>
      <c r="F33" s="24">
        <v>1250</v>
      </c>
      <c r="G33" s="24">
        <v>989</v>
      </c>
      <c r="H33" s="7">
        <f t="shared" si="0"/>
        <v>0.79</v>
      </c>
      <c r="I33" s="5">
        <v>1143487.5</v>
      </c>
      <c r="J33" s="10">
        <f t="shared" si="1"/>
        <v>0.039086079790988375</v>
      </c>
      <c r="K33" s="42"/>
      <c r="L33" s="24"/>
    </row>
    <row r="34" spans="1:12" ht="51">
      <c r="A34" s="30">
        <v>9</v>
      </c>
      <c r="B34" s="8" t="s">
        <v>41</v>
      </c>
      <c r="C34" s="9" t="s">
        <v>64</v>
      </c>
      <c r="D34" s="5" t="s">
        <v>25</v>
      </c>
      <c r="E34" s="5" t="s">
        <v>34</v>
      </c>
      <c r="F34" s="24">
        <v>2</v>
      </c>
      <c r="G34" s="24">
        <v>2</v>
      </c>
      <c r="H34" s="7">
        <f t="shared" si="0"/>
        <v>1</v>
      </c>
      <c r="I34" s="5">
        <v>1829.58</v>
      </c>
      <c r="J34" s="10">
        <f t="shared" si="1"/>
        <v>6.25377276655814E-05</v>
      </c>
      <c r="K34" s="42"/>
      <c r="L34" s="24"/>
    </row>
    <row r="35" spans="1:12" ht="51">
      <c r="A35" s="3">
        <v>10</v>
      </c>
      <c r="B35" s="8" t="s">
        <v>42</v>
      </c>
      <c r="C35" s="9" t="s">
        <v>65</v>
      </c>
      <c r="D35" s="9" t="s">
        <v>24</v>
      </c>
      <c r="E35" s="5" t="s">
        <v>34</v>
      </c>
      <c r="F35" s="24">
        <v>60</v>
      </c>
      <c r="G35" s="24">
        <v>47</v>
      </c>
      <c r="H35" s="7">
        <f t="shared" si="0"/>
        <v>0.78</v>
      </c>
      <c r="I35" s="5">
        <v>54887.399999999994</v>
      </c>
      <c r="J35" s="10">
        <f t="shared" si="1"/>
        <v>0.0018761318299674418</v>
      </c>
      <c r="K35" s="42"/>
      <c r="L35" s="24"/>
    </row>
    <row r="36" spans="1:12" ht="63.75">
      <c r="A36" s="30">
        <v>11</v>
      </c>
      <c r="B36" s="8" t="s">
        <v>43</v>
      </c>
      <c r="C36" s="9" t="s">
        <v>66</v>
      </c>
      <c r="D36" s="5" t="s">
        <v>23</v>
      </c>
      <c r="E36" s="5" t="s">
        <v>34</v>
      </c>
      <c r="F36" s="24">
        <v>125</v>
      </c>
      <c r="G36" s="24">
        <v>91</v>
      </c>
      <c r="H36" s="7">
        <f t="shared" si="0"/>
        <v>0.73</v>
      </c>
      <c r="I36" s="5">
        <v>114348.75</v>
      </c>
      <c r="J36" s="10">
        <f t="shared" si="1"/>
        <v>0.003908607979098838</v>
      </c>
      <c r="K36" s="42"/>
      <c r="L36" s="48" t="s">
        <v>92</v>
      </c>
    </row>
    <row r="37" spans="1:12" ht="51">
      <c r="A37" s="3">
        <v>12</v>
      </c>
      <c r="B37" s="8" t="s">
        <v>44</v>
      </c>
      <c r="C37" s="9" t="s">
        <v>58</v>
      </c>
      <c r="D37" s="5" t="s">
        <v>22</v>
      </c>
      <c r="E37" s="5" t="s">
        <v>34</v>
      </c>
      <c r="F37" s="24">
        <v>66</v>
      </c>
      <c r="G37" s="24">
        <v>51</v>
      </c>
      <c r="H37" s="7">
        <f t="shared" si="0"/>
        <v>0.77</v>
      </c>
      <c r="I37" s="5">
        <v>60376.14</v>
      </c>
      <c r="J37" s="10">
        <f t="shared" si="1"/>
        <v>0.0020637450129641862</v>
      </c>
      <c r="K37" s="42"/>
      <c r="L37" s="9"/>
    </row>
    <row r="38" spans="1:12" ht="51">
      <c r="A38" s="30">
        <v>13</v>
      </c>
      <c r="B38" s="8" t="s">
        <v>45</v>
      </c>
      <c r="C38" s="9" t="s">
        <v>67</v>
      </c>
      <c r="D38" s="5" t="s">
        <v>21</v>
      </c>
      <c r="E38" s="5" t="s">
        <v>34</v>
      </c>
      <c r="F38" s="24">
        <v>320</v>
      </c>
      <c r="G38" s="24">
        <v>223</v>
      </c>
      <c r="H38" s="7">
        <f t="shared" si="0"/>
        <v>0.7</v>
      </c>
      <c r="I38" s="26">
        <v>292732.8</v>
      </c>
      <c r="J38" s="10">
        <f t="shared" si="1"/>
        <v>0.010006036426493024</v>
      </c>
      <c r="K38" s="42"/>
      <c r="L38" s="48" t="s">
        <v>92</v>
      </c>
    </row>
    <row r="39" spans="1:12" ht="51">
      <c r="A39" s="3">
        <v>14</v>
      </c>
      <c r="B39" s="8" t="s">
        <v>53</v>
      </c>
      <c r="C39" s="9" t="s">
        <v>68</v>
      </c>
      <c r="D39" s="5" t="s">
        <v>54</v>
      </c>
      <c r="E39" s="5" t="s">
        <v>34</v>
      </c>
      <c r="F39" s="24">
        <v>1</v>
      </c>
      <c r="G39" s="24">
        <v>1</v>
      </c>
      <c r="H39" s="7">
        <f t="shared" si="0"/>
        <v>1</v>
      </c>
      <c r="I39" s="26">
        <v>914.79</v>
      </c>
      <c r="J39" s="10">
        <f t="shared" si="1"/>
        <v>3.12688638327907E-05</v>
      </c>
      <c r="K39" s="42"/>
      <c r="L39" s="24"/>
    </row>
    <row r="40" spans="1:12" ht="135">
      <c r="A40" s="30">
        <v>15</v>
      </c>
      <c r="B40" s="8" t="s">
        <v>46</v>
      </c>
      <c r="C40" s="9" t="s">
        <v>75</v>
      </c>
      <c r="D40" s="5" t="s">
        <v>20</v>
      </c>
      <c r="E40" s="5" t="s">
        <v>34</v>
      </c>
      <c r="F40" s="24">
        <v>81</v>
      </c>
      <c r="G40" s="24">
        <v>79</v>
      </c>
      <c r="H40" s="7">
        <f t="shared" si="0"/>
        <v>0.98</v>
      </c>
      <c r="I40" s="5">
        <v>4729454.73</v>
      </c>
      <c r="J40" s="10">
        <f t="shared" si="1"/>
        <v>0.16165969889889256</v>
      </c>
      <c r="K40" s="42"/>
      <c r="L40" s="47" t="s">
        <v>89</v>
      </c>
    </row>
    <row r="41" spans="1:12" ht="135">
      <c r="A41" s="3">
        <v>16</v>
      </c>
      <c r="B41" s="8" t="s">
        <v>47</v>
      </c>
      <c r="C41" s="9" t="s">
        <v>76</v>
      </c>
      <c r="D41" s="5" t="s">
        <v>20</v>
      </c>
      <c r="E41" s="5" t="s">
        <v>34</v>
      </c>
      <c r="F41" s="24">
        <v>81</v>
      </c>
      <c r="G41" s="24">
        <v>79</v>
      </c>
      <c r="H41" s="7">
        <f t="shared" si="0"/>
        <v>0.98</v>
      </c>
      <c r="I41" s="5">
        <v>3730390.1999999997</v>
      </c>
      <c r="J41" s="10">
        <f t="shared" si="1"/>
        <v>0.12751020803351246</v>
      </c>
      <c r="K41" s="42"/>
      <c r="L41" s="47" t="s">
        <v>90</v>
      </c>
    </row>
    <row r="42" spans="1:12" ht="135">
      <c r="A42" s="30">
        <v>17</v>
      </c>
      <c r="B42" s="8" t="s">
        <v>48</v>
      </c>
      <c r="C42" s="9" t="s">
        <v>77</v>
      </c>
      <c r="D42" s="5" t="s">
        <v>20</v>
      </c>
      <c r="E42" s="5" t="s">
        <v>34</v>
      </c>
      <c r="F42" s="24">
        <v>81</v>
      </c>
      <c r="G42" s="24">
        <v>79</v>
      </c>
      <c r="H42" s="7">
        <f t="shared" si="0"/>
        <v>0.98</v>
      </c>
      <c r="I42" s="5">
        <v>796812.39</v>
      </c>
      <c r="J42" s="10">
        <f t="shared" si="1"/>
        <v>0.02723621609679874</v>
      </c>
      <c r="K42" s="42"/>
      <c r="L42" s="47" t="s">
        <v>91</v>
      </c>
    </row>
    <row r="43" spans="1:12" ht="90">
      <c r="A43" s="3">
        <v>18</v>
      </c>
      <c r="B43" s="31" t="s">
        <v>78</v>
      </c>
      <c r="C43" s="24" t="s">
        <v>79</v>
      </c>
      <c r="D43" s="25" t="s">
        <v>20</v>
      </c>
      <c r="E43" s="25" t="s">
        <v>34</v>
      </c>
      <c r="F43" s="32">
        <v>45</v>
      </c>
      <c r="G43" s="24">
        <v>0</v>
      </c>
      <c r="H43" s="7">
        <f t="shared" si="0"/>
        <v>0</v>
      </c>
      <c r="I43" s="25">
        <v>207243.44999999998</v>
      </c>
      <c r="J43" s="10">
        <f t="shared" si="1"/>
        <v>0.007083885064646277</v>
      </c>
      <c r="K43" s="42"/>
      <c r="L43" s="9" t="s">
        <v>93</v>
      </c>
    </row>
    <row r="44" spans="1:12" ht="75.75" customHeight="1">
      <c r="A44" s="30">
        <v>19</v>
      </c>
      <c r="B44" s="8" t="s">
        <v>49</v>
      </c>
      <c r="C44" s="9" t="s">
        <v>69</v>
      </c>
      <c r="D44" s="5" t="s">
        <v>20</v>
      </c>
      <c r="E44" s="5" t="s">
        <v>34</v>
      </c>
      <c r="F44" s="24">
        <v>15</v>
      </c>
      <c r="G44" s="24">
        <v>12</v>
      </c>
      <c r="H44" s="7">
        <f t="shared" si="0"/>
        <v>0.8</v>
      </c>
      <c r="I44" s="5">
        <v>170784.15000000002</v>
      </c>
      <c r="J44" s="10">
        <f t="shared" si="1"/>
        <v>0.005837652719366087</v>
      </c>
      <c r="K44" s="42"/>
      <c r="L44" s="9"/>
    </row>
    <row r="45" spans="1:12" ht="89.25">
      <c r="A45" s="3">
        <v>20</v>
      </c>
      <c r="B45" s="8" t="s">
        <v>50</v>
      </c>
      <c r="C45" s="9" t="s">
        <v>70</v>
      </c>
      <c r="D45" s="5" t="s">
        <v>20</v>
      </c>
      <c r="E45" s="5" t="s">
        <v>34</v>
      </c>
      <c r="F45" s="24">
        <v>15</v>
      </c>
      <c r="G45" s="24">
        <v>29</v>
      </c>
      <c r="H45" s="7">
        <f t="shared" si="0"/>
        <v>1.93</v>
      </c>
      <c r="I45" s="5">
        <v>170784.15000000002</v>
      </c>
      <c r="J45" s="10">
        <f t="shared" si="1"/>
        <v>0.005837652719366087</v>
      </c>
      <c r="K45" s="42"/>
      <c r="L45" s="9"/>
    </row>
    <row r="46" spans="1:12" ht="409.5">
      <c r="A46" s="30">
        <v>21</v>
      </c>
      <c r="B46" s="31" t="s">
        <v>80</v>
      </c>
      <c r="C46" s="24" t="s">
        <v>59</v>
      </c>
      <c r="D46" s="25" t="s">
        <v>27</v>
      </c>
      <c r="E46" s="25" t="s">
        <v>34</v>
      </c>
      <c r="F46" s="32">
        <v>25</v>
      </c>
      <c r="G46" s="24">
        <v>24</v>
      </c>
      <c r="H46" s="7">
        <f t="shared" si="0"/>
        <v>0.96</v>
      </c>
      <c r="I46" s="33">
        <v>159788.25</v>
      </c>
      <c r="J46" s="10">
        <f t="shared" si="1"/>
        <v>0.00546179673075779</v>
      </c>
      <c r="K46" s="42"/>
      <c r="L46" s="9"/>
    </row>
    <row r="47" spans="1:12" ht="409.5">
      <c r="A47" s="3">
        <v>22</v>
      </c>
      <c r="B47" s="31" t="s">
        <v>81</v>
      </c>
      <c r="C47" s="24" t="s">
        <v>82</v>
      </c>
      <c r="D47" s="25" t="s">
        <v>27</v>
      </c>
      <c r="E47" s="25" t="s">
        <v>34</v>
      </c>
      <c r="F47" s="32">
        <v>122</v>
      </c>
      <c r="G47" s="24">
        <v>91</v>
      </c>
      <c r="H47" s="7">
        <f t="shared" si="0"/>
        <v>0.75</v>
      </c>
      <c r="I47" s="33">
        <v>788450.62</v>
      </c>
      <c r="J47" s="10">
        <f t="shared" si="1"/>
        <v>0.02695039853481062</v>
      </c>
      <c r="K47" s="42"/>
      <c r="L47" s="9"/>
    </row>
    <row r="48" spans="1:12" ht="409.5">
      <c r="A48" s="30">
        <v>23</v>
      </c>
      <c r="B48" s="31" t="s">
        <v>83</v>
      </c>
      <c r="C48" s="24" t="s">
        <v>84</v>
      </c>
      <c r="D48" s="25" t="s">
        <v>27</v>
      </c>
      <c r="E48" s="25" t="s">
        <v>34</v>
      </c>
      <c r="F48" s="32">
        <v>87</v>
      </c>
      <c r="G48" s="24">
        <v>95</v>
      </c>
      <c r="H48" s="7">
        <f t="shared" si="0"/>
        <v>1.09</v>
      </c>
      <c r="I48" s="33">
        <v>556063.11</v>
      </c>
      <c r="J48" s="10">
        <f t="shared" si="1"/>
        <v>0.019007052623037108</v>
      </c>
      <c r="K48" s="43"/>
      <c r="L48" s="9"/>
    </row>
    <row r="49" spans="1:12" ht="12.75">
      <c r="A49" s="3"/>
      <c r="B49" s="11"/>
      <c r="C49" s="11"/>
      <c r="D49" s="3"/>
      <c r="E49" s="11"/>
      <c r="F49" s="12">
        <f>SUM(F26:F48)</f>
        <v>2691</v>
      </c>
      <c r="G49" s="12">
        <f>SUM(G26:G48)</f>
        <v>2229</v>
      </c>
      <c r="H49" s="12">
        <f>SUM(H26:H48)</f>
        <v>21.49</v>
      </c>
      <c r="I49" s="12">
        <f>SUM(I26:I48)</f>
        <v>29255620.059999995</v>
      </c>
      <c r="J49" s="12">
        <f>SUM(J26:J48)</f>
        <v>1</v>
      </c>
      <c r="K49" s="13"/>
      <c r="L49" s="13"/>
    </row>
    <row r="50" spans="5:10" ht="12.75">
      <c r="E50" s="16"/>
      <c r="F50" s="29">
        <f>SUM(F33:F39)</f>
        <v>1824</v>
      </c>
      <c r="G50" s="29">
        <f>SUM(G33:G39)</f>
        <v>1404</v>
      </c>
      <c r="J50" s="23"/>
    </row>
  </sheetData>
  <sheetProtection/>
  <mergeCells count="27">
    <mergeCell ref="K26:K48"/>
    <mergeCell ref="F2:F4"/>
    <mergeCell ref="A6:G6"/>
    <mergeCell ref="A21:G21"/>
    <mergeCell ref="A10:G10"/>
    <mergeCell ref="A11:G11"/>
    <mergeCell ref="A5:G5"/>
    <mergeCell ref="A12:G12"/>
    <mergeCell ref="A13:G13"/>
    <mergeCell ref="E23:E24"/>
    <mergeCell ref="G23:G24"/>
    <mergeCell ref="A23:A24"/>
    <mergeCell ref="D23:D24"/>
    <mergeCell ref="B23:B24"/>
    <mergeCell ref="A7:G7"/>
    <mergeCell ref="H23:H24"/>
    <mergeCell ref="C23:C24"/>
    <mergeCell ref="L23:L24"/>
    <mergeCell ref="K23:K24"/>
    <mergeCell ref="I23:I24"/>
    <mergeCell ref="J23:J24"/>
    <mergeCell ref="A8:G8"/>
    <mergeCell ref="A9:G9"/>
    <mergeCell ref="A14:G14"/>
    <mergeCell ref="B15:E15"/>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2022-02-21T07:59:54Z</cp:lastPrinted>
  <dcterms:created xsi:type="dcterms:W3CDTF">2016-02-04T06:52:46Z</dcterms:created>
  <dcterms:modified xsi:type="dcterms:W3CDTF">2022-10-28T07:11:52Z</dcterms:modified>
  <cp:category/>
  <cp:version/>
  <cp:contentType/>
  <cp:contentStatus/>
</cp:coreProperties>
</file>